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0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'Дох_ЗФ'!$A$1:$E$42</definedName>
  </definedNames>
  <calcPr fullCalcOnLoad="1"/>
</workbook>
</file>

<file path=xl/sharedStrings.xml><?xml version="1.0" encoding="utf-8"?>
<sst xmlns="http://schemas.openxmlformats.org/spreadsheetml/2006/main" count="101" uniqueCount="100">
  <si>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</si>
  <si>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</si>
  <si>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</si>
  <si>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</si>
  <si>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</si>
  <si>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</si>
  <si>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</si>
  <si>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</si>
  <si>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</si>
  <si>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</si>
  <si>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</si>
  <si>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</si>
  <si>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</si>
  <si>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</si>
  <si>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</si>
  <si>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</si>
  <si>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</si>
  <si>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</si>
  <si>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</si>
  <si>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</si>
  <si>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</si>
  <si>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</si>
  <si>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</si>
  <si>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</si>
  <si>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</si>
  <si>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</si>
  <si>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</si>
  <si>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</si>
  <si>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</si>
  <si>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</si>
  <si>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</si>
  <si>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</si>
  <si>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Податок на майно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</si>
  <si>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</si>
  <si>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</si>
  <si>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</si>
  <si>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</si>
  <si>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</si>
  <si>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</si>
  <si>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</si>
  <si>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</si>
  <si>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</si>
  <si>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</si>
  <si>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</si>
  <si>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</si>
  <si>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</si>
  <si>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</si>
  <si>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</si>
  <si>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</si>
  <si>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</si>
  <si>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</si>
  <si>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</si>
  <si>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</si>
  <si>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</si>
  <si>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</si>
  <si>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</si>
  <si>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</si>
  <si>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 xml:space="preserve">Частина чистого прибутку (доходу) комунальних унітарних підприємств </t>
  </si>
  <si>
    <t>Виконаннядо уточненого  плану на рік (%)</t>
  </si>
  <si>
    <t>Субвенція з ДБ(пільги дитячі)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</si>
  <si>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</si>
  <si>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</si>
  <si>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</si>
  <si>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</si>
  <si>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Адмінзбіри та платежі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</si>
  <si>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</si>
  <si>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</si>
  <si>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</si>
  <si>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</si>
  <si>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</si>
  <si>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</si>
  <si>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</si>
  <si>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</si>
  <si>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</si>
  <si>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</si>
  <si>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</si>
  <si>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</si>
  <si>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</si>
  <si>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</si>
  <si>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</si>
  <si>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</si>
  <si>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</si>
  <si>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</si>
  <si>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</si>
  <si>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</si>
  <si>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</si>
  <si>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</si>
  <si>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Уточнений  план на2017  рік (тис.грн.)</t>
  </si>
  <si>
    <t>Виконання  до бюдж.     призначень (%)</t>
  </si>
  <si>
    <t xml:space="preserve">Плата за надання адміністративних послуг </t>
  </si>
  <si>
    <t>Додаткова дотація</t>
  </si>
  <si>
    <t>Податок на нерухоме майно( юридичні особи)</t>
  </si>
  <si>
    <t>Податок на нерухоме майно (фізичні особи)</t>
  </si>
  <si>
    <t>Виконання місцевих бюджетів Ніжинського району за  9 місяців  2017 року</t>
  </si>
  <si>
    <t>Виконано   за  9 місяців  2017 р. (тис.грн.)</t>
  </si>
  <si>
    <t>Уточнені бюджетні призн.2017 року  (тис.грн.)</t>
  </si>
  <si>
    <t>Виконано за  9 місяців 2017року (тис.грн.)</t>
  </si>
  <si>
    <t xml:space="preserve">Акцизний податок </t>
  </si>
  <si>
    <t>Субвенція з ДБ на соціально-економічний розвиток</t>
  </si>
  <si>
    <t xml:space="preserve">Всього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</si>
</sst>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  <numFmt numFmtId="200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 applyProtection="1">
      <alignment horizontal="right"/>
      <protection/>
    </xf>
    <xf numFmtId="182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84" fontId="7" fillId="0" borderId="15" xfId="0" applyNumberFormat="1" applyFont="1" applyFill="1" applyBorder="1" applyAlignment="1" applyProtection="1">
      <alignment horizontal="right" vertical="top" wrapText="1"/>
      <protection hidden="1"/>
    </xf>
    <xf numFmtId="184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84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84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2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82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82" fontId="7" fillId="33" borderId="13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/>
    </xf>
    <xf numFmtId="180" fontId="6" fillId="0" borderId="27" xfId="0" applyNumberFormat="1" applyFont="1" applyFill="1" applyBorder="1" applyAlignment="1">
      <alignment horizontal="right"/>
    </xf>
    <xf numFmtId="182" fontId="6" fillId="0" borderId="27" xfId="0" applyNumberFormat="1" applyFont="1" applyBorder="1" applyAlignment="1">
      <alignment horizontal="right"/>
    </xf>
    <xf numFmtId="182" fontId="6" fillId="0" borderId="28" xfId="0" applyNumberFormat="1" applyFont="1" applyBorder="1" applyAlignment="1">
      <alignment horizontal="right"/>
    </xf>
    <xf numFmtId="182" fontId="6" fillId="0" borderId="29" xfId="0" applyNumberFormat="1" applyFont="1" applyBorder="1" applyAlignment="1">
      <alignment horizontal="right"/>
    </xf>
    <xf numFmtId="182" fontId="6" fillId="0" borderId="30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182" fontId="10" fillId="0" borderId="28" xfId="0" applyNumberFormat="1" applyFont="1" applyBorder="1" applyAlignment="1">
      <alignment horizontal="right"/>
    </xf>
    <xf numFmtId="182" fontId="7" fillId="0" borderId="30" xfId="0" applyNumberFormat="1" applyFont="1" applyBorder="1" applyAlignment="1">
      <alignment horizontal="right"/>
    </xf>
    <xf numFmtId="182" fontId="7" fillId="0" borderId="10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7" fillId="33" borderId="10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 applyProtection="1">
      <alignment horizontal="right" wrapText="1"/>
      <protection hidden="1"/>
    </xf>
    <xf numFmtId="182" fontId="6" fillId="0" borderId="20" xfId="0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2" fontId="6" fillId="0" borderId="2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0" fontId="15" fillId="0" borderId="20" xfId="53" applyNumberFormat="1" applyFont="1" applyBorder="1">
      <alignment/>
      <protection/>
    </xf>
    <xf numFmtId="180" fontId="15" fillId="34" borderId="20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2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0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0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Zeros="0" tabSelected="1" view="pageBreakPreview" zoomScale="75" zoomScaleNormal="75" zoomScaleSheetLayoutView="75" zoomScalePageLayoutView="0" workbookViewId="0" topLeftCell="A1">
      <pane ySplit="3" topLeftCell="A16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5" t="s">
        <v>93</v>
      </c>
      <c r="B1" s="95"/>
      <c r="C1" s="95"/>
      <c r="D1" s="95"/>
      <c r="E1" s="95"/>
    </row>
    <row r="2" spans="1:5" s="27" customFormat="1" ht="67.5" customHeight="1" thickBot="1">
      <c r="A2" s="25" t="s">
        <v>4</v>
      </c>
      <c r="B2" s="26" t="s">
        <v>3</v>
      </c>
      <c r="C2" s="1" t="s">
        <v>95</v>
      </c>
      <c r="D2" s="1" t="s">
        <v>96</v>
      </c>
      <c r="E2" s="7" t="s">
        <v>88</v>
      </c>
    </row>
    <row r="3" spans="1:5" s="42" customFormat="1" ht="22.5" customHeight="1" thickBot="1">
      <c r="A3" s="51"/>
      <c r="B3" s="54" t="s">
        <v>26</v>
      </c>
      <c r="C3" s="52"/>
      <c r="D3" s="52"/>
      <c r="E3" s="82"/>
    </row>
    <row r="4" spans="1:5" s="19" customFormat="1" ht="21.75" customHeight="1">
      <c r="A4" s="77">
        <v>10000000</v>
      </c>
      <c r="B4" s="77" t="s">
        <v>33</v>
      </c>
      <c r="C4" s="80">
        <v>46814.2</v>
      </c>
      <c r="D4" s="80">
        <v>30004.3</v>
      </c>
      <c r="E4" s="83">
        <f>+D4/C4*100</f>
        <v>64.09230532616172</v>
      </c>
    </row>
    <row r="5" spans="1:5" s="18" customFormat="1" ht="18">
      <c r="A5" s="77">
        <v>11010000</v>
      </c>
      <c r="B5" s="77" t="s">
        <v>34</v>
      </c>
      <c r="C5" s="80">
        <v>27834.9</v>
      </c>
      <c r="D5" s="80">
        <v>11346.4</v>
      </c>
      <c r="E5" s="83">
        <f>+D5/C5*100</f>
        <v>40.76321452564945</v>
      </c>
    </row>
    <row r="6" spans="1:5" s="18" customFormat="1" ht="18">
      <c r="A6" s="77">
        <v>11020200</v>
      </c>
      <c r="B6" s="77" t="s">
        <v>35</v>
      </c>
      <c r="C6" s="80">
        <v>5.7</v>
      </c>
      <c r="D6" s="80">
        <v>5.8</v>
      </c>
      <c r="E6" s="83">
        <f>+D6/C6*100</f>
        <v>101.75438596491226</v>
      </c>
    </row>
    <row r="7" spans="1:5" s="18" customFormat="1" ht="16.5" customHeight="1">
      <c r="A7" s="77">
        <v>13010000</v>
      </c>
      <c r="B7" s="77" t="s">
        <v>36</v>
      </c>
      <c r="C7" s="80">
        <v>59</v>
      </c>
      <c r="D7" s="80">
        <v>13.8</v>
      </c>
      <c r="E7" s="83">
        <f aca="true" t="shared" si="0" ref="E7:E15">+D7/C7*100</f>
        <v>23.389830508474578</v>
      </c>
    </row>
    <row r="8" spans="1:5" s="18" customFormat="1" ht="18">
      <c r="A8" s="77">
        <v>14040000</v>
      </c>
      <c r="B8" s="79" t="s">
        <v>97</v>
      </c>
      <c r="C8" s="80">
        <v>1001.5</v>
      </c>
      <c r="D8" s="80">
        <v>1888</v>
      </c>
      <c r="E8" s="83">
        <f t="shared" si="0"/>
        <v>188.51722416375435</v>
      </c>
    </row>
    <row r="9" spans="1:5" s="18" customFormat="1" ht="21" customHeight="1">
      <c r="A9" s="77">
        <v>18010000</v>
      </c>
      <c r="B9" s="77" t="s">
        <v>32</v>
      </c>
      <c r="C9" s="80">
        <v>10103.3</v>
      </c>
      <c r="D9" s="80">
        <v>10888.3</v>
      </c>
      <c r="E9" s="83">
        <f t="shared" si="0"/>
        <v>107.76973860025932</v>
      </c>
    </row>
    <row r="10" spans="1:5" s="18" customFormat="1" ht="18">
      <c r="A10" s="77">
        <v>18010100</v>
      </c>
      <c r="B10" s="79" t="s">
        <v>91</v>
      </c>
      <c r="C10" s="80">
        <v>153.6</v>
      </c>
      <c r="D10" s="80">
        <v>206.8</v>
      </c>
      <c r="E10" s="83">
        <f t="shared" si="0"/>
        <v>134.63541666666669</v>
      </c>
    </row>
    <row r="11" spans="1:5" s="18" customFormat="1" ht="18">
      <c r="A11" s="77">
        <v>18010400</v>
      </c>
      <c r="B11" s="79" t="s">
        <v>92</v>
      </c>
      <c r="C11" s="80">
        <v>71.2</v>
      </c>
      <c r="D11" s="80">
        <v>155</v>
      </c>
      <c r="E11" s="83">
        <f t="shared" si="0"/>
        <v>217.6966292134831</v>
      </c>
    </row>
    <row r="12" spans="1:5" s="19" customFormat="1" ht="24" customHeight="1">
      <c r="A12" s="77">
        <v>18010500</v>
      </c>
      <c r="B12" s="77" t="s">
        <v>37</v>
      </c>
      <c r="C12" s="80">
        <v>341</v>
      </c>
      <c r="D12" s="80">
        <v>394.3</v>
      </c>
      <c r="E12" s="83">
        <f t="shared" si="0"/>
        <v>115.63049853372434</v>
      </c>
    </row>
    <row r="13" spans="1:5" s="18" customFormat="1" ht="18.75" customHeight="1">
      <c r="A13" s="77">
        <v>18010600</v>
      </c>
      <c r="B13" s="77" t="s">
        <v>38</v>
      </c>
      <c r="C13" s="80">
        <v>4989.8</v>
      </c>
      <c r="D13" s="80">
        <v>3655.2</v>
      </c>
      <c r="E13" s="83">
        <f t="shared" si="0"/>
        <v>73.25343701150346</v>
      </c>
    </row>
    <row r="14" spans="1:5" s="18" customFormat="1" ht="22.5" customHeight="1">
      <c r="A14" s="77">
        <v>18010700</v>
      </c>
      <c r="B14" s="77" t="s">
        <v>39</v>
      </c>
      <c r="C14" s="80">
        <v>318</v>
      </c>
      <c r="D14" s="80">
        <v>281.3</v>
      </c>
      <c r="E14" s="83">
        <f t="shared" si="0"/>
        <v>88.45911949685535</v>
      </c>
    </row>
    <row r="15" spans="1:5" s="18" customFormat="1" ht="16.5" customHeight="1">
      <c r="A15" s="77">
        <v>18010900</v>
      </c>
      <c r="B15" s="77" t="s">
        <v>40</v>
      </c>
      <c r="C15" s="80">
        <v>4229.7</v>
      </c>
      <c r="D15" s="80">
        <v>6195.6</v>
      </c>
      <c r="E15" s="83">
        <f t="shared" si="0"/>
        <v>146.47847365061352</v>
      </c>
    </row>
    <row r="16" spans="1:5" s="18" customFormat="1" ht="16.5" customHeight="1">
      <c r="A16" s="77">
        <v>18011000</v>
      </c>
      <c r="B16" s="79" t="s">
        <v>62</v>
      </c>
      <c r="C16" s="80"/>
      <c r="D16" s="80"/>
      <c r="E16" s="83"/>
    </row>
    <row r="17" spans="1:5" s="18" customFormat="1" ht="18">
      <c r="A17" s="77">
        <v>18050000</v>
      </c>
      <c r="B17" s="77" t="s">
        <v>41</v>
      </c>
      <c r="C17" s="80">
        <v>7809.8</v>
      </c>
      <c r="D17" s="80">
        <v>5862.1</v>
      </c>
      <c r="E17" s="83">
        <f>+D17/C17*100</f>
        <v>75.06082101974442</v>
      </c>
    </row>
    <row r="18" spans="1:5" s="18" customFormat="1" ht="21.75" customHeight="1">
      <c r="A18" s="77">
        <v>18050300</v>
      </c>
      <c r="B18" s="77" t="s">
        <v>42</v>
      </c>
      <c r="C18" s="80">
        <v>424.7</v>
      </c>
      <c r="D18" s="80">
        <v>326</v>
      </c>
      <c r="E18" s="83">
        <f>+D18/C18*100</f>
        <v>76.76006592889098</v>
      </c>
    </row>
    <row r="19" spans="1:5" s="18" customFormat="1" ht="18">
      <c r="A19" s="77">
        <v>18050400</v>
      </c>
      <c r="B19" s="77" t="s">
        <v>43</v>
      </c>
      <c r="C19" s="80">
        <v>2124.8</v>
      </c>
      <c r="D19" s="80">
        <v>2321.2</v>
      </c>
      <c r="E19" s="83">
        <f>+D19/C19*100</f>
        <v>109.24322289156625</v>
      </c>
    </row>
    <row r="20" spans="1:5" s="18" customFormat="1" ht="19.5" customHeight="1">
      <c r="A20" s="77">
        <v>18050500</v>
      </c>
      <c r="B20" s="79" t="s">
        <v>56</v>
      </c>
      <c r="C20" s="80">
        <v>5260.3</v>
      </c>
      <c r="D20" s="80">
        <v>3214.8</v>
      </c>
      <c r="E20" s="83">
        <f>+D20/C20*100</f>
        <v>61.11438511111533</v>
      </c>
    </row>
    <row r="21" spans="1:5" s="18" customFormat="1" ht="26.25" customHeight="1">
      <c r="A21" s="77">
        <v>20000000</v>
      </c>
      <c r="B21" s="77" t="s">
        <v>44</v>
      </c>
      <c r="C21" s="80">
        <v>701.5</v>
      </c>
      <c r="D21" s="80">
        <v>574.4</v>
      </c>
      <c r="E21" s="83">
        <f>+D21/C21*100</f>
        <v>81.88168210976478</v>
      </c>
    </row>
    <row r="22" spans="1:5" s="18" customFormat="1" ht="25.5" customHeight="1">
      <c r="A22" s="77">
        <v>21010300</v>
      </c>
      <c r="B22" s="79" t="s">
        <v>57</v>
      </c>
      <c r="C22" s="80"/>
      <c r="D22" s="80"/>
      <c r="E22" s="83"/>
    </row>
    <row r="23" spans="1:5" s="18" customFormat="1" ht="20.25" customHeight="1">
      <c r="A23" s="77">
        <v>21081100</v>
      </c>
      <c r="B23" s="77" t="s">
        <v>46</v>
      </c>
      <c r="C23" s="80"/>
      <c r="D23" s="80">
        <v>13.7</v>
      </c>
      <c r="E23" s="83"/>
    </row>
    <row r="24" spans="1:5" s="18" customFormat="1" ht="20.25" customHeight="1">
      <c r="A24" s="77">
        <v>22000000</v>
      </c>
      <c r="B24" s="79" t="s">
        <v>64</v>
      </c>
      <c r="C24" s="80">
        <v>634.5</v>
      </c>
      <c r="D24" s="80">
        <v>492.7</v>
      </c>
      <c r="E24" s="83">
        <f aca="true" t="shared" si="1" ref="E24:E31">+D24/C24*100</f>
        <v>77.65169424743893</v>
      </c>
    </row>
    <row r="25" spans="1:5" s="18" customFormat="1" ht="20.25" customHeight="1">
      <c r="A25" s="77">
        <v>22010000</v>
      </c>
      <c r="B25" s="79" t="s">
        <v>89</v>
      </c>
      <c r="C25" s="80">
        <v>619.1</v>
      </c>
      <c r="D25" s="80">
        <v>488.1</v>
      </c>
      <c r="E25" s="83">
        <f t="shared" si="1"/>
        <v>78.84025197867874</v>
      </c>
    </row>
    <row r="26" spans="1:5" s="18" customFormat="1" ht="21.75" customHeight="1">
      <c r="A26" s="77">
        <v>22090000</v>
      </c>
      <c r="B26" s="77" t="s">
        <v>47</v>
      </c>
      <c r="C26" s="80">
        <v>15.4</v>
      </c>
      <c r="D26" s="80">
        <v>3.8</v>
      </c>
      <c r="E26" s="83">
        <f t="shared" si="1"/>
        <v>24.675324675324674</v>
      </c>
    </row>
    <row r="27" spans="1:5" s="18" customFormat="1" ht="18.75" customHeight="1">
      <c r="A27" s="77">
        <v>24060300</v>
      </c>
      <c r="B27" s="77" t="s">
        <v>45</v>
      </c>
      <c r="C27" s="80">
        <v>50.4</v>
      </c>
      <c r="D27" s="80">
        <v>68.8</v>
      </c>
      <c r="E27" s="83">
        <f t="shared" si="1"/>
        <v>136.5079365079365</v>
      </c>
    </row>
    <row r="28" spans="1:6" s="18" customFormat="1" ht="18.75" customHeight="1">
      <c r="A28" s="78"/>
      <c r="B28" s="93" t="s">
        <v>55</v>
      </c>
      <c r="C28" s="81">
        <v>47515.6</v>
      </c>
      <c r="D28" s="81">
        <v>30578.7</v>
      </c>
      <c r="E28" s="83">
        <f>+D28/C28*100</f>
        <v>64.35507496485366</v>
      </c>
      <c r="F28" s="83"/>
    </row>
    <row r="29" spans="1:5" s="42" customFormat="1" ht="34.5" customHeight="1">
      <c r="A29" s="77">
        <v>40000000</v>
      </c>
      <c r="B29" s="94" t="s">
        <v>48</v>
      </c>
      <c r="C29" s="80">
        <f>C30+C34+C35+C36+C38+C39+C40</f>
        <v>166164.30000000002</v>
      </c>
      <c r="D29" s="80">
        <f>D30+D34+D35+D36+D38+D39+D40</f>
        <v>137344.8</v>
      </c>
      <c r="E29" s="83">
        <f t="shared" si="1"/>
        <v>82.65602178085183</v>
      </c>
    </row>
    <row r="30" spans="1:5" ht="18">
      <c r="A30" s="77">
        <v>41020000</v>
      </c>
      <c r="B30" s="77" t="s">
        <v>49</v>
      </c>
      <c r="C30" s="80">
        <v>18835.8</v>
      </c>
      <c r="D30" s="80">
        <v>14077</v>
      </c>
      <c r="E30" s="83">
        <f t="shared" si="1"/>
        <v>74.73534439737097</v>
      </c>
    </row>
    <row r="31" spans="1:5" ht="18">
      <c r="A31" s="77">
        <v>41020100</v>
      </c>
      <c r="B31" s="77" t="s">
        <v>50</v>
      </c>
      <c r="C31" s="80">
        <v>6355</v>
      </c>
      <c r="D31" s="80">
        <v>4766.2</v>
      </c>
      <c r="E31" s="83">
        <f t="shared" si="1"/>
        <v>74.99921321793863</v>
      </c>
    </row>
    <row r="32" spans="1:5" ht="18">
      <c r="A32" s="77">
        <v>41020200</v>
      </c>
      <c r="B32" s="79" t="s">
        <v>90</v>
      </c>
      <c r="C32" s="80">
        <v>12480.8</v>
      </c>
      <c r="D32" s="80">
        <v>9310.8</v>
      </c>
      <c r="E32" s="83">
        <f>+D32/C32*100</f>
        <v>74.60098711621049</v>
      </c>
    </row>
    <row r="33" spans="1:5" ht="18" customHeight="1" hidden="1">
      <c r="A33" s="77">
        <v>41030000</v>
      </c>
      <c r="B33" s="77" t="s">
        <v>51</v>
      </c>
      <c r="C33" s="80">
        <v>100017.6</v>
      </c>
      <c r="D33" s="80">
        <v>99521.7</v>
      </c>
      <c r="E33" s="83">
        <f aca="true" t="shared" si="2" ref="E33:E41">+D33/C33*100</f>
        <v>99.5041872630417</v>
      </c>
    </row>
    <row r="34" spans="1:5" ht="18">
      <c r="A34" s="77">
        <v>41030000</v>
      </c>
      <c r="B34" s="79" t="s">
        <v>59</v>
      </c>
      <c r="C34" s="80">
        <v>93366.3</v>
      </c>
      <c r="D34" s="80">
        <v>81807.7</v>
      </c>
      <c r="E34" s="83">
        <f t="shared" si="2"/>
        <v>87.62015845117563</v>
      </c>
    </row>
    <row r="35" spans="1:5" ht="18">
      <c r="A35" s="77">
        <v>41033900</v>
      </c>
      <c r="B35" s="77" t="s">
        <v>52</v>
      </c>
      <c r="C35" s="80">
        <v>25443.9</v>
      </c>
      <c r="D35" s="80">
        <v>18912.6</v>
      </c>
      <c r="E35" s="83">
        <f t="shared" si="2"/>
        <v>74.33058611297795</v>
      </c>
    </row>
    <row r="36" spans="1:5" ht="18">
      <c r="A36" s="77">
        <v>41034200</v>
      </c>
      <c r="B36" s="77" t="s">
        <v>53</v>
      </c>
      <c r="C36" s="80">
        <v>23262</v>
      </c>
      <c r="D36" s="80">
        <v>17416.1</v>
      </c>
      <c r="E36" s="83">
        <f t="shared" si="2"/>
        <v>74.86931476227323</v>
      </c>
    </row>
    <row r="37" spans="1:5" ht="18" customHeight="1" hidden="1">
      <c r="A37" s="77">
        <v>41035000</v>
      </c>
      <c r="B37" s="77" t="s">
        <v>54</v>
      </c>
      <c r="C37" s="80">
        <v>2129.7</v>
      </c>
      <c r="D37" s="80">
        <v>2129.7</v>
      </c>
      <c r="E37" s="83">
        <f t="shared" si="2"/>
        <v>100</v>
      </c>
    </row>
    <row r="38" spans="1:5" ht="18" customHeight="1">
      <c r="A38" s="77">
        <v>41034500</v>
      </c>
      <c r="B38" s="79" t="s">
        <v>98</v>
      </c>
      <c r="C38" s="80">
        <v>480</v>
      </c>
      <c r="D38" s="80">
        <v>480</v>
      </c>
      <c r="E38" s="83">
        <f t="shared" si="2"/>
        <v>100</v>
      </c>
    </row>
    <row r="39" spans="1:5" ht="18">
      <c r="A39" s="77">
        <v>41035000</v>
      </c>
      <c r="B39" s="79" t="s">
        <v>60</v>
      </c>
      <c r="C39" s="80">
        <v>152.1</v>
      </c>
      <c r="D39" s="80">
        <v>108.5</v>
      </c>
      <c r="E39" s="83">
        <f t="shared" si="2"/>
        <v>71.33464825772519</v>
      </c>
    </row>
    <row r="40" spans="1:5" ht="18">
      <c r="A40" s="77">
        <v>41035000</v>
      </c>
      <c r="B40" s="79" t="s">
        <v>63</v>
      </c>
      <c r="C40" s="80">
        <v>4624.2</v>
      </c>
      <c r="D40" s="80">
        <v>4542.9</v>
      </c>
      <c r="E40" s="83">
        <f t="shared" si="2"/>
        <v>98.24185805112235</v>
      </c>
    </row>
    <row r="41" spans="1:5" ht="18">
      <c r="A41" s="78"/>
      <c r="B41" s="93" t="s">
        <v>99</v>
      </c>
      <c r="C41" s="81">
        <f>C29+C28</f>
        <v>213679.90000000002</v>
      </c>
      <c r="D41" s="81">
        <f>D29+D28</f>
        <v>167923.5</v>
      </c>
      <c r="E41" s="83">
        <f t="shared" si="2"/>
        <v>78.58647444144255</v>
      </c>
    </row>
    <row r="42" spans="1:5" ht="18.75">
      <c r="A42" s="9"/>
      <c r="D42" s="23"/>
      <c r="E42" s="92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spans="1:4" ht="18.75">
      <c r="A48" s="9"/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  <row r="135" ht="18.75">
      <c r="D135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view="pageBreakPreview" zoomScale="75" zoomScaleNormal="75" zoomScaleSheetLayoutView="75" zoomScalePageLayoutView="0" workbookViewId="0" topLeftCell="A1">
      <selection activeCell="K15" sqref="K15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87</v>
      </c>
      <c r="D1" s="1" t="s">
        <v>94</v>
      </c>
      <c r="E1" s="7" t="s">
        <v>58</v>
      </c>
    </row>
    <row r="2" spans="1:5" s="42" customFormat="1" ht="24.75" customHeight="1" thickBot="1">
      <c r="A2" s="50"/>
      <c r="B2" s="47" t="s">
        <v>27</v>
      </c>
      <c r="C2" s="53"/>
      <c r="D2" s="53"/>
      <c r="E2" s="28"/>
    </row>
    <row r="3" spans="1:5" s="18" customFormat="1" ht="19.5">
      <c r="A3" s="84" t="s">
        <v>65</v>
      </c>
      <c r="B3" s="85" t="s">
        <v>13</v>
      </c>
      <c r="C3" s="86">
        <v>14101.9</v>
      </c>
      <c r="D3" s="86">
        <v>9523.6</v>
      </c>
      <c r="E3" s="59">
        <f aca="true" t="shared" si="0" ref="E3:E21">IF(C3=0,"",IF(D3/C3*100&gt;=200,"В/100",D3/C3*100))</f>
        <v>67.53416206326807</v>
      </c>
    </row>
    <row r="4" spans="1:5" s="18" customFormat="1" ht="21" customHeight="1">
      <c r="A4" s="84" t="s">
        <v>66</v>
      </c>
      <c r="B4" s="85" t="s">
        <v>80</v>
      </c>
      <c r="C4" s="86">
        <v>52308.7</v>
      </c>
      <c r="D4" s="86">
        <v>33338</v>
      </c>
      <c r="E4" s="3">
        <f t="shared" si="0"/>
        <v>63.73318396366188</v>
      </c>
    </row>
    <row r="5" spans="1:5" ht="19.5">
      <c r="A5" s="84" t="s">
        <v>67</v>
      </c>
      <c r="B5" s="85" t="s">
        <v>81</v>
      </c>
      <c r="C5" s="86">
        <v>35086.2</v>
      </c>
      <c r="D5" s="86">
        <v>20846.1</v>
      </c>
      <c r="E5" s="3">
        <f t="shared" si="0"/>
        <v>59.41395762436513</v>
      </c>
    </row>
    <row r="6" spans="1:5" ht="19.5">
      <c r="A6" s="84" t="s">
        <v>68</v>
      </c>
      <c r="B6" s="85" t="s">
        <v>14</v>
      </c>
      <c r="C6" s="86">
        <v>100103.6</v>
      </c>
      <c r="D6" s="86">
        <v>86718.9</v>
      </c>
      <c r="E6" s="3">
        <f t="shared" si="0"/>
        <v>86.62915219832253</v>
      </c>
    </row>
    <row r="7" spans="1:5" ht="19.5">
      <c r="A7" s="84" t="s">
        <v>69</v>
      </c>
      <c r="B7" s="85" t="s">
        <v>82</v>
      </c>
      <c r="C7" s="86">
        <v>6797.4</v>
      </c>
      <c r="D7" s="86">
        <v>4411.8</v>
      </c>
      <c r="E7" s="4">
        <f t="shared" si="0"/>
        <v>64.90422808720983</v>
      </c>
    </row>
    <row r="8" spans="1:5" ht="19.5">
      <c r="A8" s="84" t="s">
        <v>70</v>
      </c>
      <c r="B8" s="85" t="s">
        <v>83</v>
      </c>
      <c r="C8" s="86">
        <v>958.1</v>
      </c>
      <c r="D8" s="86">
        <v>627.9</v>
      </c>
      <c r="E8" s="60">
        <f t="shared" si="0"/>
        <v>65.5359565807327</v>
      </c>
    </row>
    <row r="9" spans="1:5" ht="19.5">
      <c r="A9" s="84" t="s">
        <v>71</v>
      </c>
      <c r="B9" s="85" t="s">
        <v>15</v>
      </c>
      <c r="C9" s="86">
        <v>1888.4</v>
      </c>
      <c r="D9" s="86">
        <v>955.1</v>
      </c>
      <c r="E9" s="60">
        <f t="shared" si="0"/>
        <v>50.57720821859776</v>
      </c>
    </row>
    <row r="10" spans="1:5" ht="39">
      <c r="A10" s="84" t="s">
        <v>72</v>
      </c>
      <c r="B10" s="85" t="s">
        <v>84</v>
      </c>
      <c r="C10" s="86">
        <v>1184</v>
      </c>
      <c r="D10" s="86">
        <v>222</v>
      </c>
      <c r="E10" s="3">
        <f t="shared" si="0"/>
        <v>18.75</v>
      </c>
    </row>
    <row r="11" spans="1:5" ht="39">
      <c r="A11" s="84" t="s">
        <v>73</v>
      </c>
      <c r="B11" s="85" t="s">
        <v>22</v>
      </c>
      <c r="C11" s="86">
        <v>1964.3</v>
      </c>
      <c r="D11" s="86">
        <v>1441.1</v>
      </c>
      <c r="E11" s="3">
        <f t="shared" si="0"/>
        <v>73.36455734867383</v>
      </c>
    </row>
    <row r="12" spans="1:5" ht="19.5">
      <c r="A12" s="84" t="s">
        <v>74</v>
      </c>
      <c r="B12" s="85" t="s">
        <v>23</v>
      </c>
      <c r="C12" s="86">
        <v>163</v>
      </c>
      <c r="D12" s="86">
        <v>105.3</v>
      </c>
      <c r="E12" s="3">
        <f t="shared" si="0"/>
        <v>64.60122699386503</v>
      </c>
    </row>
    <row r="13" spans="1:5" ht="39" customHeight="1">
      <c r="A13" s="84" t="s">
        <v>75</v>
      </c>
      <c r="B13" s="85" t="s">
        <v>85</v>
      </c>
      <c r="C13" s="86">
        <v>151.7</v>
      </c>
      <c r="D13" s="86">
        <v>58.4</v>
      </c>
      <c r="E13" s="3">
        <f t="shared" si="0"/>
        <v>38.49703361898484</v>
      </c>
    </row>
    <row r="14" spans="1:5" ht="19.5">
      <c r="A14" s="84" t="s">
        <v>76</v>
      </c>
      <c r="B14" s="85" t="s">
        <v>86</v>
      </c>
      <c r="C14" s="86">
        <v>20</v>
      </c>
      <c r="D14" s="86">
        <v>0</v>
      </c>
      <c r="E14" s="3">
        <f t="shared" si="0"/>
        <v>0</v>
      </c>
    </row>
    <row r="15" spans="1:5" ht="20.25" customHeight="1">
      <c r="A15" s="84" t="s">
        <v>77</v>
      </c>
      <c r="B15" s="85" t="s">
        <v>16</v>
      </c>
      <c r="C15" s="86">
        <v>60.1</v>
      </c>
      <c r="D15" s="86">
        <v>47.8</v>
      </c>
      <c r="E15" s="3">
        <f t="shared" si="0"/>
        <v>79.53410981697171</v>
      </c>
    </row>
    <row r="16" spans="1:5" ht="20.25" customHeight="1">
      <c r="A16" s="84" t="s">
        <v>78</v>
      </c>
      <c r="B16" s="85" t="s">
        <v>7</v>
      </c>
      <c r="C16" s="86">
        <v>116.8</v>
      </c>
      <c r="D16" s="86">
        <v>29.8</v>
      </c>
      <c r="E16" s="3">
        <f t="shared" si="0"/>
        <v>25.51369863013699</v>
      </c>
    </row>
    <row r="17" spans="1:5" ht="36.75" customHeight="1">
      <c r="A17" s="84" t="s">
        <v>79</v>
      </c>
      <c r="B17" s="85" t="s">
        <v>21</v>
      </c>
      <c r="C17" s="86"/>
      <c r="D17" s="86"/>
      <c r="E17" s="5">
        <f t="shared" si="0"/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8.75">
      <c r="A20" s="87">
        <v>8010</v>
      </c>
      <c r="B20" s="34" t="s">
        <v>8</v>
      </c>
      <c r="C20" s="76">
        <v>200</v>
      </c>
      <c r="D20" s="75">
        <v>0</v>
      </c>
      <c r="E20" s="2">
        <f t="shared" si="0"/>
        <v>0</v>
      </c>
    </row>
    <row r="21" spans="1:5" ht="39" customHeight="1">
      <c r="A21" s="87">
        <v>8021</v>
      </c>
      <c r="B21" s="34" t="s">
        <v>19</v>
      </c>
      <c r="C21" s="76"/>
      <c r="D21" s="75"/>
      <c r="E21" s="2">
        <f t="shared" si="0"/>
      </c>
    </row>
    <row r="22" spans="1:5" ht="18.75">
      <c r="A22" s="87">
        <v>8600</v>
      </c>
      <c r="B22" s="34" t="s">
        <v>6</v>
      </c>
      <c r="C22" s="76">
        <v>502</v>
      </c>
      <c r="D22" s="75">
        <v>379.7</v>
      </c>
      <c r="E22" s="2">
        <f>D22/C22*100</f>
        <v>75.63745019920319</v>
      </c>
    </row>
    <row r="23" spans="1:5" ht="57" customHeight="1" thickBot="1">
      <c r="A23" s="87">
        <v>8108</v>
      </c>
      <c r="B23" s="34" t="s">
        <v>20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8"/>
      <c r="B24" s="55" t="s">
        <v>25</v>
      </c>
      <c r="C24" s="71">
        <f>SUM(C3+C4+C5+C6+C7+C8+C9+C10+C11+C13+C12+C14+C15+C16+C17+C18+C19+C20+C22+C21+10)</f>
        <v>215616.19999999998</v>
      </c>
      <c r="D24" s="71">
        <f>SUM(D3+D4+D5+D6+D7+D8+D9+D10+D11+D13+D12+D14+D15+D16+D17+D18+D19+D20+D22+D21)</f>
        <v>158705.49999999994</v>
      </c>
      <c r="E24" s="58">
        <f>IF(C24=0,"",IF(D24/C24*100&gt;=200,"В/100",D24/C24*100))</f>
        <v>73.60555468466653</v>
      </c>
    </row>
    <row r="25" spans="1:5" ht="39" customHeight="1">
      <c r="A25" s="89">
        <v>8290</v>
      </c>
      <c r="B25" s="33" t="s">
        <v>0</v>
      </c>
      <c r="C25" s="73">
        <v>150</v>
      </c>
      <c r="D25" s="73">
        <v>120</v>
      </c>
      <c r="E25" s="61">
        <f>IF(C25=0,"",IF(D25/C25*100&gt;=200,"В/100",D25/C25*100))</f>
        <v>80</v>
      </c>
    </row>
    <row r="26" spans="1:5" ht="37.5" customHeight="1" thickBot="1">
      <c r="A26" s="90">
        <v>8440</v>
      </c>
      <c r="B26" s="36" t="s">
        <v>18</v>
      </c>
      <c r="C26" s="75">
        <v>380</v>
      </c>
      <c r="D26" s="75">
        <v>380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216146.19999999998</v>
      </c>
      <c r="D27" s="71">
        <f>SUM(D24:D26)</f>
        <v>159205.49999999994</v>
      </c>
      <c r="E27" s="58">
        <f>IF(C27=0,"",IF(D27/C27*100&gt;=200,"В/100",D27/C27*100))</f>
        <v>73.65639553228323</v>
      </c>
    </row>
    <row r="28" spans="1:5" s="49" customFormat="1" ht="26.25" customHeight="1" thickBot="1">
      <c r="A28" s="11"/>
      <c r="B28" s="47" t="s">
        <v>28</v>
      </c>
      <c r="C28" s="68"/>
      <c r="D28" s="68"/>
      <c r="E28" s="48"/>
    </row>
    <row r="29" spans="1:5" s="29" customFormat="1" ht="39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38.25" thickBot="1">
      <c r="A30" s="91">
        <v>8106</v>
      </c>
      <c r="B30" s="38" t="s">
        <v>10</v>
      </c>
      <c r="C30" s="70">
        <v>50</v>
      </c>
      <c r="D30" s="70"/>
      <c r="E30" s="64">
        <f>IF(C30=0,"",IF(D30/C30*100&gt;=200,"В/100",D30/C30*100))</f>
        <v>0</v>
      </c>
    </row>
    <row r="31" spans="1:5" s="44" customFormat="1" ht="28.5" customHeight="1" thickBot="1">
      <c r="A31" s="43"/>
      <c r="B31" s="57" t="s">
        <v>30</v>
      </c>
      <c r="C31" s="71">
        <f>SUM(C29:C30)</f>
        <v>50</v>
      </c>
      <c r="D31" s="71">
        <f>SUM(D29:D30)</f>
        <v>0</v>
      </c>
      <c r="E31" s="58">
        <f>IF(C31=0,"",IF(D31/C31*100&gt;=200,"В/100",D31/C31*100))</f>
        <v>0</v>
      </c>
    </row>
    <row r="32" spans="1:5" s="49" customFormat="1" ht="26.25" customHeight="1" hidden="1" thickBot="1">
      <c r="A32" s="11"/>
      <c r="B32" s="47" t="s">
        <v>29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61</v>
      </c>
      <c r="C36" s="73"/>
      <c r="D36" s="73">
        <v>2694.7</v>
      </c>
      <c r="E36" s="62"/>
    </row>
    <row r="37" spans="1:5" ht="37.5" customHeight="1" hidden="1">
      <c r="A37" s="15" t="s">
        <v>24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31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Sadochok_St</cp:lastModifiedBy>
  <cp:lastPrinted>2016-01-20T12:34:11Z</cp:lastPrinted>
  <dcterms:created xsi:type="dcterms:W3CDTF">2003-02-17T09:26:39Z</dcterms:created>
  <dcterms:modified xsi:type="dcterms:W3CDTF">2017-10-19T11:50:17Z</dcterms:modified>
  <cp:category/>
  <cp:version/>
  <cp:contentType/>
  <cp:contentStatus/>
</cp:coreProperties>
</file>